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S:\Finance\Admin Finance\2021-22\Trustees\"/>
    </mc:Choice>
  </mc:AlternateContent>
  <xr:revisionPtr revIDLastSave="0" documentId="13_ncr:1_{14C6468C-1674-431E-809E-17FA31FDA1F5}" xr6:coauthVersionLast="47" xr6:coauthVersionMax="47" xr10:uidLastSave="{00000000-0000-0000-0000-000000000000}"/>
  <bookViews>
    <workbookView xWindow="19365" yWindow="240" windowWidth="38115" windowHeight="20520" tabRatio="918" xr2:uid="{00000000-000D-0000-FFFF-FFFF00000000}"/>
  </bookViews>
  <sheets>
    <sheet name="Summary" sheetId="1" r:id="rId1"/>
    <sheet name="Colleen Landers" sheetId="2" r:id="rId2"/>
    <sheet name="Denis Lincez" sheetId="3" r:id="rId3"/>
    <sheet name="Elizabeth King" sheetId="4" r:id="rId4"/>
    <sheet name="Fred Salvador" sheetId="5" r:id="rId5"/>
    <sheet name="Glenn Sheculski" sheetId="6" r:id="rId6"/>
    <sheet name="Martin Drainville" sheetId="7" r:id="rId7"/>
    <sheet name="Ron Macinnis" sheetId="9" r:id="rId8"/>
    <sheet name="Stanley Skalecki" sheetId="10" r:id="rId9"/>
    <sheet name="Steve Malciw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K17" i="1"/>
  <c r="C17" i="1"/>
  <c r="D4" i="11"/>
  <c r="D2" i="11"/>
  <c r="C2" i="11"/>
  <c r="D3" i="10"/>
  <c r="C3" i="10"/>
  <c r="L3" i="6"/>
  <c r="L2" i="6"/>
  <c r="L2" i="3"/>
  <c r="L4" i="11" l="1"/>
  <c r="L2" i="11" l="1"/>
  <c r="L3" i="11"/>
  <c r="L5" i="11"/>
  <c r="L2" i="10"/>
  <c r="L3" i="10"/>
  <c r="L4" i="10"/>
  <c r="L5" i="10"/>
  <c r="L6" i="10"/>
  <c r="L7" i="10"/>
  <c r="L8" i="10"/>
  <c r="L2" i="9"/>
  <c r="L3" i="9"/>
  <c r="L4" i="9"/>
  <c r="L5" i="9"/>
  <c r="L2" i="7"/>
  <c r="L3" i="7"/>
  <c r="L4" i="7"/>
  <c r="E6" i="11"/>
  <c r="D16" i="1" s="1"/>
  <c r="E9" i="10"/>
  <c r="E6" i="9"/>
  <c r="D14" i="1" s="1"/>
  <c r="E5" i="7"/>
  <c r="D13" i="1" s="1"/>
  <c r="E4" i="6"/>
  <c r="D12" i="1" s="1"/>
  <c r="E4" i="5"/>
  <c r="D11" i="1" s="1"/>
  <c r="E5" i="4"/>
  <c r="D10" i="1" s="1"/>
  <c r="E4" i="3"/>
  <c r="D9" i="1" s="1"/>
  <c r="E4" i="2"/>
  <c r="D8" i="1" s="1"/>
  <c r="D15" i="1"/>
  <c r="L2" i="5"/>
  <c r="L3" i="5"/>
  <c r="L2" i="4"/>
  <c r="L3" i="4"/>
  <c r="L4" i="4"/>
  <c r="L3" i="3"/>
  <c r="K6" i="11" l="1"/>
  <c r="J16" i="1" s="1"/>
  <c r="J6" i="11"/>
  <c r="I16" i="1" s="1"/>
  <c r="I6" i="11"/>
  <c r="H16" i="1" s="1"/>
  <c r="H6" i="11"/>
  <c r="G16" i="1" s="1"/>
  <c r="G6" i="11"/>
  <c r="F16" i="1" s="1"/>
  <c r="F6" i="11"/>
  <c r="E16" i="1" s="1"/>
  <c r="D6" i="11"/>
  <c r="C16" i="1" s="1"/>
  <c r="C6" i="11"/>
  <c r="B16" i="1" s="1"/>
  <c r="L6" i="11"/>
  <c r="K16" i="1" s="1"/>
  <c r="K9" i="10"/>
  <c r="J15" i="1" s="1"/>
  <c r="J9" i="10"/>
  <c r="I15" i="1" s="1"/>
  <c r="I9" i="10"/>
  <c r="H15" i="1" s="1"/>
  <c r="H9" i="10"/>
  <c r="G15" i="1" s="1"/>
  <c r="G9" i="10"/>
  <c r="F15" i="1" s="1"/>
  <c r="F9" i="10"/>
  <c r="E15" i="1" s="1"/>
  <c r="D9" i="10"/>
  <c r="C15" i="1" s="1"/>
  <c r="C9" i="10"/>
  <c r="B15" i="1" s="1"/>
  <c r="L9" i="10"/>
  <c r="K15" i="1" s="1"/>
  <c r="K6" i="9"/>
  <c r="J14" i="1" s="1"/>
  <c r="J6" i="9"/>
  <c r="I14" i="1" s="1"/>
  <c r="I6" i="9"/>
  <c r="H14" i="1" s="1"/>
  <c r="H6" i="9"/>
  <c r="G14" i="1" s="1"/>
  <c r="G6" i="9"/>
  <c r="F14" i="1" s="1"/>
  <c r="F6" i="9"/>
  <c r="E14" i="1" s="1"/>
  <c r="D6" i="9"/>
  <c r="C14" i="1" s="1"/>
  <c r="C6" i="9"/>
  <c r="B14" i="1" s="1"/>
  <c r="L6" i="9"/>
  <c r="K14" i="1" s="1"/>
  <c r="K5" i="7"/>
  <c r="J13" i="1" s="1"/>
  <c r="J5" i="7"/>
  <c r="I13" i="1" s="1"/>
  <c r="I5" i="7"/>
  <c r="H13" i="1" s="1"/>
  <c r="H5" i="7"/>
  <c r="G13" i="1" s="1"/>
  <c r="G5" i="7"/>
  <c r="F13" i="1" s="1"/>
  <c r="F5" i="7"/>
  <c r="E13" i="1" s="1"/>
  <c r="D5" i="7"/>
  <c r="C13" i="1" s="1"/>
  <c r="C5" i="7"/>
  <c r="B13" i="1" s="1"/>
  <c r="L5" i="7"/>
  <c r="K13" i="1" s="1"/>
  <c r="K4" i="6"/>
  <c r="J12" i="1" s="1"/>
  <c r="J4" i="6"/>
  <c r="I12" i="1" s="1"/>
  <c r="I4" i="6"/>
  <c r="H12" i="1" s="1"/>
  <c r="H4" i="6"/>
  <c r="G12" i="1" s="1"/>
  <c r="G4" i="6"/>
  <c r="F12" i="1" s="1"/>
  <c r="F4" i="6"/>
  <c r="E12" i="1" s="1"/>
  <c r="D4" i="6"/>
  <c r="C12" i="1" s="1"/>
  <c r="C4" i="6"/>
  <c r="B12" i="1" s="1"/>
  <c r="L4" i="6"/>
  <c r="K12" i="1" s="1"/>
  <c r="K4" i="5"/>
  <c r="J11" i="1" s="1"/>
  <c r="J4" i="5"/>
  <c r="I11" i="1" s="1"/>
  <c r="I4" i="5"/>
  <c r="H11" i="1" s="1"/>
  <c r="H4" i="5"/>
  <c r="G11" i="1" s="1"/>
  <c r="G4" i="5"/>
  <c r="F11" i="1" s="1"/>
  <c r="F4" i="5"/>
  <c r="E11" i="1" s="1"/>
  <c r="D4" i="5"/>
  <c r="C11" i="1" s="1"/>
  <c r="C4" i="5"/>
  <c r="B11" i="1" s="1"/>
  <c r="L4" i="5"/>
  <c r="K11" i="1" s="1"/>
  <c r="K5" i="4"/>
  <c r="J10" i="1" s="1"/>
  <c r="J5" i="4"/>
  <c r="I10" i="1" s="1"/>
  <c r="I5" i="4"/>
  <c r="H10" i="1" s="1"/>
  <c r="H5" i="4"/>
  <c r="G10" i="1" s="1"/>
  <c r="G5" i="4"/>
  <c r="F10" i="1" s="1"/>
  <c r="F5" i="4"/>
  <c r="E10" i="1" s="1"/>
  <c r="D5" i="4"/>
  <c r="C10" i="1" s="1"/>
  <c r="C5" i="4"/>
  <c r="B10" i="1" s="1"/>
  <c r="L5" i="4"/>
  <c r="K10" i="1" s="1"/>
  <c r="K4" i="3"/>
  <c r="J9" i="1" s="1"/>
  <c r="J4" i="3"/>
  <c r="I9" i="1" s="1"/>
  <c r="I4" i="3"/>
  <c r="H9" i="1" s="1"/>
  <c r="H4" i="3"/>
  <c r="G9" i="1" s="1"/>
  <c r="G4" i="3"/>
  <c r="F9" i="1" s="1"/>
  <c r="F4" i="3"/>
  <c r="E9" i="1" s="1"/>
  <c r="D4" i="3"/>
  <c r="C9" i="1" s="1"/>
  <c r="C4" i="3"/>
  <c r="B9" i="1" s="1"/>
  <c r="L4" i="3"/>
  <c r="K9" i="1" s="1"/>
  <c r="C4" i="2"/>
  <c r="B8" i="1" s="1"/>
  <c r="D4" i="2"/>
  <c r="C8" i="1" s="1"/>
  <c r="F4" i="2"/>
  <c r="E8" i="1" s="1"/>
  <c r="G4" i="2"/>
  <c r="F8" i="1" s="1"/>
  <c r="H4" i="2"/>
  <c r="G8" i="1" s="1"/>
  <c r="I4" i="2"/>
  <c r="H8" i="1" s="1"/>
  <c r="J4" i="2"/>
  <c r="I8" i="1" s="1"/>
  <c r="K4" i="2"/>
  <c r="J8" i="1" s="1"/>
  <c r="L4" i="2"/>
  <c r="K8" i="1" s="1"/>
</calcChain>
</file>

<file path=xl/sharedStrings.xml><?xml version="1.0" encoding="utf-8"?>
<sst xmlns="http://schemas.openxmlformats.org/spreadsheetml/2006/main" count="170" uniqueCount="42">
  <si>
    <t>Name</t>
  </si>
  <si>
    <t>Kilometers Used</t>
  </si>
  <si>
    <t>Colleen Landers</t>
  </si>
  <si>
    <t>Martin Drainville</t>
  </si>
  <si>
    <t>Elizabeth King</t>
  </si>
  <si>
    <t>Fred Salvador</t>
  </si>
  <si>
    <t>Ron Macinnis</t>
  </si>
  <si>
    <t>Steve Malciw</t>
  </si>
  <si>
    <t>Denis Lincez</t>
  </si>
  <si>
    <t>Glenn Sheculski</t>
  </si>
  <si>
    <t>Stanley Skalecki</t>
  </si>
  <si>
    <t>Settlement Date</t>
  </si>
  <si>
    <t>Reason</t>
  </si>
  <si>
    <t>Internet</t>
  </si>
  <si>
    <t>Meals</t>
  </si>
  <si>
    <t>Total</t>
  </si>
  <si>
    <t>Northeastern Catholic District School Board</t>
  </si>
  <si>
    <t>Trustees Reimbursements</t>
  </si>
  <si>
    <t>Rental</t>
  </si>
  <si>
    <t>September 1, 2021 to August 31, 2022</t>
  </si>
  <si>
    <t>OTTAWA CONFERENCE</t>
  </si>
  <si>
    <t>INTERNET</t>
  </si>
  <si>
    <t>PHONE &amp; INTERNET</t>
  </si>
  <si>
    <t>AWCH GRAD</t>
  </si>
  <si>
    <t>BOARD MEETING - JUNE</t>
  </si>
  <si>
    <t>BOARD MEETING - MAY</t>
  </si>
  <si>
    <t>BOARD MEETING - MAR</t>
  </si>
  <si>
    <t>BBS JUNE 2022</t>
  </si>
  <si>
    <t>OCSTA SEMINAR</t>
  </si>
  <si>
    <t>ENGLEHART 21JUN22</t>
  </si>
  <si>
    <t>HFEN EASTER LUNCH</t>
  </si>
  <si>
    <t>IEAC SEAC &amp; BOARD MEETING - JUNE</t>
  </si>
  <si>
    <t>BOARD MEETING - APR</t>
  </si>
  <si>
    <t>SHKL, HFEN JUNE 2022</t>
  </si>
  <si>
    <t xml:space="preserve">PHONE &amp; INTERNET </t>
  </si>
  <si>
    <t xml:space="preserve">INTERNET </t>
  </si>
  <si>
    <t>Telephone</t>
  </si>
  <si>
    <t>Kilometerage</t>
  </si>
  <si>
    <t>Other Travel</t>
  </si>
  <si>
    <t>Airfare</t>
  </si>
  <si>
    <t>Accomodation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</si>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</sst>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43" fontId="0" fillId="0" borderId="0" xfId="1" applyFont="1"/>
    <xf numFmtId="43" fontId="0" fillId="0" borderId="4" xfId="1" applyFont="1" applyBorder="1"/>
    <xf numFmtId="43" fontId="0" fillId="0" borderId="0" xfId="1" applyFont="1" applyBorder="1"/>
    <xf numFmtId="0" fontId="3" fillId="0" borderId="0" xfId="0" applyFont="1"/>
    <xf numFmtId="15" fontId="0" fillId="0" borderId="0" xfId="0" applyNumberFormat="1"/>
    <xf numFmtId="15" fontId="0" fillId="0" borderId="0" xfId="0" quotePrefix="1" applyNumberFormat="1"/>
    <xf numFmtId="43" fontId="0" fillId="2" borderId="0" xfId="1" applyFont="1" applyFill="1"/>
    <xf numFmtId="0" fontId="2" fillId="0" borderId="1" xfId="0" applyFont="1" applyBorder="1" applyAlignment="1">
      <alignment horizontal="center"/>
    </xf>
    <xf numFmtId="43" fontId="0" fillId="0" borderId="1" xfId="1" applyFont="1" applyBorder="1"/>
    <xf numFmtId="43" fontId="0" fillId="2" borderId="1" xfId="1" applyFont="1" applyFill="1" applyBorder="1"/>
    <xf numFmtId="43" fontId="0" fillId="0" borderId="5" xfId="0" applyNumberFormat="1" applyBorder="1"/>
    <xf numFmtId="0" fontId="2" fillId="0" borderId="6" xfId="0" applyFont="1" applyFill="1" applyBorder="1"/>
    <xf numFmtId="0" fontId="2" fillId="0" borderId="8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43" fontId="0" fillId="2" borderId="5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workbookViewId="0">
      <selection activeCell="U33" sqref="U33"/>
    </sheetView>
  </sheetViews>
  <sheetFormatPr defaultRowHeight="15" x14ac:dyDescent="0.25"/>
  <cols>
    <col min="1" max="1" width="17.42578125" bestFit="1" customWidth="1"/>
    <col min="2" max="2" width="15.85546875" hidden="1" customWidth="1"/>
    <col min="3" max="3" width="20.28515625" bestFit="1" customWidth="1"/>
    <col min="4" max="4" width="15.140625" hidden="1" customWidth="1"/>
    <col min="5" max="5" width="9.28515625" bestFit="1" customWidth="1"/>
    <col min="6" max="6" width="13.85546875" bestFit="1" customWidth="1"/>
    <col min="7" max="7" width="9.28515625" bestFit="1" customWidth="1"/>
    <col min="8" max="8" width="16.28515625" bestFit="1" customWidth="1"/>
    <col min="9" max="9" width="9.28515625" bestFit="1" customWidth="1"/>
    <col min="10" max="10" width="10.5703125" bestFit="1" customWidth="1"/>
    <col min="11" max="11" width="12.28515625" customWidth="1"/>
  </cols>
  <sheetData>
    <row r="1" spans="1:11" x14ac:dyDescent="0.25">
      <c r="A1" s="8" t="s">
        <v>16</v>
      </c>
    </row>
    <row r="2" spans="1:11" x14ac:dyDescent="0.25">
      <c r="A2" s="8" t="s">
        <v>17</v>
      </c>
    </row>
    <row r="3" spans="1:11" x14ac:dyDescent="0.25">
      <c r="A3" s="8" t="s">
        <v>19</v>
      </c>
    </row>
    <row r="7" spans="1:11" x14ac:dyDescent="0.25">
      <c r="A7" s="17" t="s">
        <v>0</v>
      </c>
      <c r="B7" s="18" t="s">
        <v>1</v>
      </c>
      <c r="C7" s="19" t="s">
        <v>37</v>
      </c>
      <c r="D7" s="19" t="s">
        <v>18</v>
      </c>
      <c r="E7" s="19" t="s">
        <v>39</v>
      </c>
      <c r="F7" s="19" t="s">
        <v>40</v>
      </c>
      <c r="G7" s="19" t="s">
        <v>14</v>
      </c>
      <c r="H7" s="19" t="s">
        <v>38</v>
      </c>
      <c r="I7" s="19" t="s">
        <v>13</v>
      </c>
      <c r="J7" s="19" t="s">
        <v>36</v>
      </c>
      <c r="K7" s="19" t="s">
        <v>15</v>
      </c>
    </row>
    <row r="8" spans="1:11" x14ac:dyDescent="0.25">
      <c r="A8" s="2" t="s">
        <v>2</v>
      </c>
      <c r="B8" s="5">
        <f>'Colleen Landers'!C4</f>
        <v>0</v>
      </c>
      <c r="C8" s="5">
        <f>'Colleen Landers'!D4</f>
        <v>0</v>
      </c>
      <c r="D8" s="5">
        <f>'Colleen Landers'!E4</f>
        <v>0</v>
      </c>
      <c r="E8" s="5">
        <f>'Colleen Landers'!F4</f>
        <v>0</v>
      </c>
      <c r="F8" s="5">
        <f>'Colleen Landers'!G4</f>
        <v>688.89</v>
      </c>
      <c r="G8" s="5">
        <f>'Colleen Landers'!H4</f>
        <v>0</v>
      </c>
      <c r="H8" s="5">
        <f>'Colleen Landers'!I4</f>
        <v>0</v>
      </c>
      <c r="I8" s="5">
        <f>'Colleen Landers'!J4</f>
        <v>780</v>
      </c>
      <c r="J8" s="5">
        <f>'Colleen Landers'!K4</f>
        <v>0</v>
      </c>
      <c r="K8" s="11">
        <f>'Colleen Landers'!L4</f>
        <v>1468.8899999999999</v>
      </c>
    </row>
    <row r="9" spans="1:11" x14ac:dyDescent="0.25">
      <c r="A9" s="3" t="s">
        <v>8</v>
      </c>
      <c r="B9" s="5">
        <f>'Denis Lincez'!C4</f>
        <v>1696</v>
      </c>
      <c r="C9" s="5">
        <f>'Denis Lincez'!D4</f>
        <v>1034.56</v>
      </c>
      <c r="D9" s="5">
        <f>'Denis Lincez'!E4</f>
        <v>0</v>
      </c>
      <c r="E9" s="5">
        <f>'Denis Lincez'!F4</f>
        <v>0</v>
      </c>
      <c r="F9" s="5">
        <f>'Denis Lincez'!G4</f>
        <v>678.08</v>
      </c>
      <c r="G9" s="5">
        <f>'Denis Lincez'!H4</f>
        <v>89.18</v>
      </c>
      <c r="H9" s="5">
        <f>'Denis Lincez'!I4</f>
        <v>67.8</v>
      </c>
      <c r="I9" s="5">
        <f>'Denis Lincez'!J4</f>
        <v>780</v>
      </c>
      <c r="J9" s="5">
        <f>'Denis Lincez'!K4</f>
        <v>336</v>
      </c>
      <c r="K9" s="11">
        <f>'Denis Lincez'!L4</f>
        <v>2985.62</v>
      </c>
    </row>
    <row r="10" spans="1:11" x14ac:dyDescent="0.25">
      <c r="A10" s="3" t="s">
        <v>4</v>
      </c>
      <c r="B10" s="5">
        <f>'Elizabeth King'!C5</f>
        <v>244</v>
      </c>
      <c r="C10" s="5">
        <f>'Elizabeth King'!D5</f>
        <v>148.84</v>
      </c>
      <c r="D10" s="5">
        <f>'Elizabeth King'!E5</f>
        <v>0</v>
      </c>
      <c r="E10" s="5">
        <f>'Elizabeth King'!F5</f>
        <v>0</v>
      </c>
      <c r="F10" s="5">
        <f>'Elizabeth King'!G5</f>
        <v>0</v>
      </c>
      <c r="G10" s="5">
        <f>'Elizabeth King'!H5</f>
        <v>0</v>
      </c>
      <c r="H10" s="5">
        <f>'Elizabeth King'!I5</f>
        <v>0</v>
      </c>
      <c r="I10" s="5">
        <f>'Elizabeth King'!J5</f>
        <v>780</v>
      </c>
      <c r="J10" s="5">
        <f>'Elizabeth King'!K5</f>
        <v>336</v>
      </c>
      <c r="K10" s="11">
        <f>'Elizabeth King'!L5</f>
        <v>1264.8399999999999</v>
      </c>
    </row>
    <row r="11" spans="1:11" x14ac:dyDescent="0.25">
      <c r="A11" s="3" t="s">
        <v>5</v>
      </c>
      <c r="B11" s="5">
        <f>'Fred Salvador'!C4</f>
        <v>1442</v>
      </c>
      <c r="C11" s="5">
        <f>'Fred Salvador'!D4</f>
        <v>879.62</v>
      </c>
      <c r="D11" s="5">
        <f>'Fred Salvador'!E4</f>
        <v>0</v>
      </c>
      <c r="E11" s="5">
        <f>'Fred Salvador'!F4</f>
        <v>0</v>
      </c>
      <c r="F11" s="5">
        <f>'Fred Salvador'!G4</f>
        <v>695.08</v>
      </c>
      <c r="G11" s="5">
        <f>'Fred Salvador'!H4</f>
        <v>77.180000000000007</v>
      </c>
      <c r="H11" s="5">
        <f>'Fred Salvador'!I4</f>
        <v>0</v>
      </c>
      <c r="I11" s="5">
        <f>'Fred Salvador'!J4</f>
        <v>780</v>
      </c>
      <c r="J11" s="5">
        <f>'Fred Salvador'!K4</f>
        <v>0</v>
      </c>
      <c r="K11" s="11">
        <f>'Fred Salvador'!L4</f>
        <v>2431.88</v>
      </c>
    </row>
    <row r="12" spans="1:11" x14ac:dyDescent="0.25">
      <c r="A12" s="3" t="s">
        <v>9</v>
      </c>
      <c r="B12" s="5">
        <f>'Glenn Sheculski'!C4</f>
        <v>1444</v>
      </c>
      <c r="C12" s="5">
        <f>'Glenn Sheculski'!D4</f>
        <v>880.84</v>
      </c>
      <c r="D12" s="5">
        <f>'Glenn Sheculski'!E4</f>
        <v>0</v>
      </c>
      <c r="E12" s="5">
        <f>'Glenn Sheculski'!F4</f>
        <v>0</v>
      </c>
      <c r="F12" s="5">
        <f>'Glenn Sheculski'!G4</f>
        <v>749.78</v>
      </c>
      <c r="G12" s="5">
        <f>'Glenn Sheculski'!H4</f>
        <v>37.340000000000003</v>
      </c>
      <c r="H12" s="5">
        <f>'Glenn Sheculski'!I4</f>
        <v>113</v>
      </c>
      <c r="I12" s="5">
        <f>'Glenn Sheculski'!J4</f>
        <v>780</v>
      </c>
      <c r="J12" s="5">
        <f>'Glenn Sheculski'!K4</f>
        <v>0</v>
      </c>
      <c r="K12" s="11">
        <f>'Glenn Sheculski'!L4</f>
        <v>2560.96</v>
      </c>
    </row>
    <row r="13" spans="1:11" x14ac:dyDescent="0.25">
      <c r="A13" s="3" t="s">
        <v>3</v>
      </c>
      <c r="B13" s="5">
        <f>'Martin Drainville'!C5</f>
        <v>920</v>
      </c>
      <c r="C13" s="5">
        <f>'Martin Drainville'!D5</f>
        <v>610.6</v>
      </c>
      <c r="D13" s="5">
        <f>'Martin Drainville'!E5</f>
        <v>0</v>
      </c>
      <c r="E13" s="5">
        <f>'Martin Drainville'!F5</f>
        <v>0</v>
      </c>
      <c r="F13" s="5">
        <f>'Martin Drainville'!G5</f>
        <v>0</v>
      </c>
      <c r="G13" s="5">
        <f>'Martin Drainville'!H5</f>
        <v>0</v>
      </c>
      <c r="H13" s="5">
        <f>'Martin Drainville'!I5</f>
        <v>0</v>
      </c>
      <c r="I13" s="5">
        <f>'Martin Drainville'!J5</f>
        <v>780</v>
      </c>
      <c r="J13" s="5">
        <f>'Martin Drainville'!K5</f>
        <v>0</v>
      </c>
      <c r="K13" s="11">
        <f>'Martin Drainville'!L5</f>
        <v>1390.6</v>
      </c>
    </row>
    <row r="14" spans="1:11" x14ac:dyDescent="0.25">
      <c r="A14" s="3" t="s">
        <v>6</v>
      </c>
      <c r="B14" s="5">
        <f>'Ron Macinnis'!C6</f>
        <v>1672</v>
      </c>
      <c r="C14" s="5">
        <f>'Ron Macinnis'!D6</f>
        <v>1019.9200000000001</v>
      </c>
      <c r="D14" s="5">
        <f>'Ron Macinnis'!E6</f>
        <v>0</v>
      </c>
      <c r="E14" s="5">
        <f>'Ron Macinnis'!F6</f>
        <v>346.06</v>
      </c>
      <c r="F14" s="5">
        <f>'Ron Macinnis'!G6</f>
        <v>1018.89</v>
      </c>
      <c r="G14" s="5">
        <f>'Ron Macinnis'!H6</f>
        <v>92.66</v>
      </c>
      <c r="H14" s="5">
        <f>'Ron Macinnis'!I6</f>
        <v>112.44</v>
      </c>
      <c r="I14" s="5">
        <f>'Ron Macinnis'!J6</f>
        <v>780</v>
      </c>
      <c r="J14" s="5">
        <f>'Ron Macinnis'!K6</f>
        <v>336</v>
      </c>
      <c r="K14" s="11">
        <f>'Ron Macinnis'!L6</f>
        <v>3705.97</v>
      </c>
    </row>
    <row r="15" spans="1:11" x14ac:dyDescent="0.25">
      <c r="A15" s="3" t="s">
        <v>10</v>
      </c>
      <c r="B15" s="5">
        <f>'Stanley Skalecki'!C9</f>
        <v>2504</v>
      </c>
      <c r="C15" s="5">
        <f>'Stanley Skalecki'!D9</f>
        <v>1527.4399999999998</v>
      </c>
      <c r="D15" s="5">
        <f>'Stanley Skalecki'!E9</f>
        <v>0</v>
      </c>
      <c r="E15" s="5">
        <f>'Stanley Skalecki'!F9</f>
        <v>0</v>
      </c>
      <c r="F15" s="5">
        <f>'Stanley Skalecki'!G9</f>
        <v>356.57</v>
      </c>
      <c r="G15" s="5">
        <f>'Stanley Skalecki'!H9</f>
        <v>134.15</v>
      </c>
      <c r="H15" s="5">
        <f>'Stanley Skalecki'!I9</f>
        <v>101.2</v>
      </c>
      <c r="I15" s="5">
        <f>'Stanley Skalecki'!J9</f>
        <v>780</v>
      </c>
      <c r="J15" s="5">
        <f>'Stanley Skalecki'!K9</f>
        <v>0</v>
      </c>
      <c r="K15" s="11">
        <f>'Stanley Skalecki'!L9</f>
        <v>2899.3599999999997</v>
      </c>
    </row>
    <row r="16" spans="1:11" x14ac:dyDescent="0.25">
      <c r="A16" s="3" t="s">
        <v>7</v>
      </c>
      <c r="B16" s="5">
        <f>'Steve Malciw'!C6</f>
        <v>821</v>
      </c>
      <c r="C16" s="13">
        <f>'Steve Malciw'!D6</f>
        <v>550.80999999999995</v>
      </c>
      <c r="D16" s="13">
        <f>'Steve Malciw'!E6</f>
        <v>0</v>
      </c>
      <c r="E16" s="13">
        <f>'Steve Malciw'!F6</f>
        <v>0</v>
      </c>
      <c r="F16" s="13">
        <f>'Steve Malciw'!G6</f>
        <v>0</v>
      </c>
      <c r="G16" s="13">
        <f>'Steve Malciw'!H6</f>
        <v>0</v>
      </c>
      <c r="H16" s="13">
        <f>'Steve Malciw'!I6</f>
        <v>0</v>
      </c>
      <c r="I16" s="13">
        <f>'Steve Malciw'!J6</f>
        <v>780</v>
      </c>
      <c r="J16" s="13">
        <f>'Steve Malciw'!K6</f>
        <v>336</v>
      </c>
      <c r="K16" s="14">
        <f>'Steve Malciw'!L6</f>
        <v>1666.81</v>
      </c>
    </row>
    <row r="17" spans="1:11" ht="15.75" thickBot="1" x14ac:dyDescent="0.3">
      <c r="A17" s="16" t="s">
        <v>41</v>
      </c>
      <c r="C17" s="15">
        <f>SUM(C8:C16)</f>
        <v>6652.6299999999992</v>
      </c>
      <c r="D17" s="15">
        <f t="shared" ref="D17:K17" si="0">SUM(D8:D16)</f>
        <v>0</v>
      </c>
      <c r="E17" s="15">
        <f t="shared" si="0"/>
        <v>346.06</v>
      </c>
      <c r="F17" s="15">
        <f t="shared" si="0"/>
        <v>4187.29</v>
      </c>
      <c r="G17" s="15">
        <f t="shared" si="0"/>
        <v>430.51</v>
      </c>
      <c r="H17" s="15">
        <f t="shared" si="0"/>
        <v>394.44</v>
      </c>
      <c r="I17" s="15">
        <f t="shared" si="0"/>
        <v>7020</v>
      </c>
      <c r="J17" s="15">
        <f t="shared" si="0"/>
        <v>1344</v>
      </c>
      <c r="K17" s="20">
        <f t="shared" si="0"/>
        <v>20374.93</v>
      </c>
    </row>
    <row r="18" spans="1:11" ht="15.75" thickTop="1" x14ac:dyDescent="0.25"/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"/>
  <sheetViews>
    <sheetView workbookViewId="0">
      <selection activeCell="S32" sqref="S32"/>
    </sheetView>
  </sheetViews>
  <sheetFormatPr defaultColWidth="7.42578125" defaultRowHeight="15" x14ac:dyDescent="0.25"/>
  <cols>
    <col min="1" max="1" width="15.7109375" bestFit="1" customWidth="1"/>
    <col min="2" max="2" width="22.140625" bestFit="1" customWidth="1"/>
    <col min="3" max="3" width="15.85546875" bestFit="1" customWidth="1"/>
    <col min="4" max="4" width="13.140625" bestFit="1" customWidth="1"/>
    <col min="5" max="5" width="6.7109375" bestFit="1" customWidth="1"/>
    <col min="6" max="6" width="7.140625" bestFit="1" customWidth="1"/>
    <col min="7" max="7" width="13.85546875" bestFit="1" customWidth="1"/>
    <col min="8" max="8" width="6.42578125" bestFit="1" customWidth="1"/>
    <col min="9" max="9" width="12" bestFit="1" customWidth="1"/>
    <col min="10" max="10" width="8.28515625" bestFit="1" customWidth="1"/>
    <col min="11" max="11" width="10.5703125" bestFit="1" customWidth="1"/>
    <col min="12" max="12" width="9.5703125" bestFit="1" customWidth="1"/>
  </cols>
  <sheetData>
    <row r="1" spans="1:12" x14ac:dyDescent="0.25">
      <c r="A1" s="1" t="s">
        <v>11</v>
      </c>
      <c r="B1" s="1" t="s">
        <v>12</v>
      </c>
      <c r="C1" s="1" t="s">
        <v>1</v>
      </c>
      <c r="D1" s="12" t="s">
        <v>37</v>
      </c>
      <c r="E1" s="12" t="s">
        <v>18</v>
      </c>
      <c r="F1" s="12" t="s">
        <v>39</v>
      </c>
      <c r="G1" s="12" t="s">
        <v>40</v>
      </c>
      <c r="H1" s="12" t="s">
        <v>14</v>
      </c>
      <c r="I1" s="12" t="s">
        <v>38</v>
      </c>
      <c r="J1" s="12" t="s">
        <v>13</v>
      </c>
      <c r="K1" s="12" t="s">
        <v>36</v>
      </c>
      <c r="L1" s="12" t="s">
        <v>15</v>
      </c>
    </row>
    <row r="2" spans="1:12" x14ac:dyDescent="0.25">
      <c r="A2" s="9">
        <v>44748</v>
      </c>
      <c r="B2" t="s">
        <v>33</v>
      </c>
      <c r="C2">
        <f>89+58</f>
        <v>147</v>
      </c>
      <c r="D2">
        <f>54.29+35.38</f>
        <v>89.67</v>
      </c>
      <c r="L2" s="5">
        <f>SUM(D2:K2)</f>
        <v>89.67</v>
      </c>
    </row>
    <row r="3" spans="1:12" x14ac:dyDescent="0.25">
      <c r="A3" s="9">
        <v>44742</v>
      </c>
      <c r="B3" t="s">
        <v>24</v>
      </c>
      <c r="C3">
        <v>336</v>
      </c>
      <c r="D3">
        <v>204.96</v>
      </c>
      <c r="L3" s="5">
        <f>SUM(D3:K3)</f>
        <v>204.96</v>
      </c>
    </row>
    <row r="4" spans="1:12" x14ac:dyDescent="0.25">
      <c r="A4" s="9">
        <v>44715</v>
      </c>
      <c r="B4" t="s">
        <v>25</v>
      </c>
      <c r="C4">
        <v>338</v>
      </c>
      <c r="D4">
        <f>206.18+50</f>
        <v>256.18</v>
      </c>
      <c r="L4" s="5">
        <f>SUM(D4:K4)</f>
        <v>256.18</v>
      </c>
    </row>
    <row r="5" spans="1:12" x14ac:dyDescent="0.25">
      <c r="A5" s="9"/>
      <c r="B5" t="s">
        <v>34</v>
      </c>
      <c r="J5" s="5">
        <v>780</v>
      </c>
      <c r="K5" s="5">
        <v>336</v>
      </c>
      <c r="L5" s="5">
        <f>SUM(D5:K5)</f>
        <v>1116</v>
      </c>
    </row>
    <row r="6" spans="1:12" x14ac:dyDescent="0.25">
      <c r="A6" s="4" t="s">
        <v>15</v>
      </c>
      <c r="B6" s="4"/>
      <c r="C6" s="6">
        <f>SUM(C2:C5)</f>
        <v>821</v>
      </c>
      <c r="D6" s="6">
        <f>SUM(D2:D5)</f>
        <v>550.80999999999995</v>
      </c>
      <c r="E6" s="6">
        <f>SUM(E2:E5)</f>
        <v>0</v>
      </c>
      <c r="F6" s="6">
        <f>SUM(F2:F5)</f>
        <v>0</v>
      </c>
      <c r="G6" s="6">
        <f>SUM(G2:G5)</f>
        <v>0</v>
      </c>
      <c r="H6" s="6">
        <f>SUM(H2:H5)</f>
        <v>0</v>
      </c>
      <c r="I6" s="6">
        <f>SUM(I2:I5)</f>
        <v>0</v>
      </c>
      <c r="J6" s="6">
        <f>SUM(J2:J5)</f>
        <v>780</v>
      </c>
      <c r="K6" s="6">
        <f>SUM(K2:K5)</f>
        <v>336</v>
      </c>
      <c r="L6" s="6">
        <f>SUM(L2:L5)</f>
        <v>1666.81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"/>
  <sheetViews>
    <sheetView workbookViewId="0">
      <selection activeCell="B50" sqref="B50"/>
    </sheetView>
  </sheetViews>
  <sheetFormatPr defaultRowHeight="15" x14ac:dyDescent="0.25"/>
  <cols>
    <col min="1" max="1" width="15.7109375" bestFit="1" customWidth="1"/>
    <col min="2" max="2" width="21.42578125" bestFit="1" customWidth="1"/>
    <col min="3" max="3" width="15.85546875" bestFit="1" customWidth="1"/>
    <col min="4" max="4" width="13.140625" bestFit="1" customWidth="1"/>
    <col min="5" max="5" width="6.7109375" bestFit="1" customWidth="1"/>
    <col min="6" max="6" width="7.140625" bestFit="1" customWidth="1"/>
    <col min="7" max="7" width="13.85546875" bestFit="1" customWidth="1"/>
    <col min="8" max="8" width="6.42578125" bestFit="1" customWidth="1"/>
    <col min="9" max="9" width="12" bestFit="1" customWidth="1"/>
    <col min="10" max="10" width="8.28515625" bestFit="1" customWidth="1"/>
    <col min="11" max="11" width="10.5703125" bestFit="1" customWidth="1"/>
    <col min="12" max="12" width="9.5703125" bestFit="1" customWidth="1"/>
  </cols>
  <sheetData>
    <row r="1" spans="1:12" x14ac:dyDescent="0.25">
      <c r="A1" s="1" t="s">
        <v>11</v>
      </c>
      <c r="B1" s="1" t="s">
        <v>12</v>
      </c>
      <c r="C1" s="1" t="s">
        <v>1</v>
      </c>
      <c r="D1" s="12" t="s">
        <v>37</v>
      </c>
      <c r="E1" s="12" t="s">
        <v>18</v>
      </c>
      <c r="F1" s="12" t="s">
        <v>39</v>
      </c>
      <c r="G1" s="12" t="s">
        <v>40</v>
      </c>
      <c r="H1" s="12" t="s">
        <v>14</v>
      </c>
      <c r="I1" s="12" t="s">
        <v>38</v>
      </c>
      <c r="J1" s="12" t="s">
        <v>13</v>
      </c>
      <c r="K1" s="12" t="s">
        <v>36</v>
      </c>
      <c r="L1" s="12" t="s">
        <v>15</v>
      </c>
    </row>
    <row r="2" spans="1:12" x14ac:dyDescent="0.25">
      <c r="A2" s="10">
        <v>44678</v>
      </c>
      <c r="B2" t="s">
        <v>20</v>
      </c>
      <c r="C2" s="5"/>
      <c r="D2" s="5"/>
      <c r="E2" s="5"/>
      <c r="F2" s="5"/>
      <c r="G2" s="5">
        <v>688.89</v>
      </c>
      <c r="H2" s="5"/>
      <c r="I2" s="5"/>
      <c r="J2" s="5"/>
      <c r="K2" s="5"/>
      <c r="L2" s="5">
        <v>688.89</v>
      </c>
    </row>
    <row r="3" spans="1:12" x14ac:dyDescent="0.25">
      <c r="A3" s="9"/>
      <c r="B3" t="s">
        <v>35</v>
      </c>
      <c r="C3" s="5"/>
      <c r="D3" s="5"/>
      <c r="E3" s="5"/>
      <c r="F3" s="5"/>
      <c r="G3" s="5"/>
      <c r="H3" s="5"/>
      <c r="I3" s="5"/>
      <c r="J3" s="5">
        <v>780</v>
      </c>
      <c r="K3" s="5"/>
      <c r="L3" s="5">
        <v>780</v>
      </c>
    </row>
    <row r="4" spans="1:12" x14ac:dyDescent="0.25">
      <c r="A4" s="4" t="s">
        <v>15</v>
      </c>
      <c r="B4" s="4"/>
      <c r="C4" s="6">
        <f>SUM(C2:C3)</f>
        <v>0</v>
      </c>
      <c r="D4" s="6">
        <f>SUM(D2:D3)</f>
        <v>0</v>
      </c>
      <c r="E4" s="6">
        <f>SUM(E2:E3)</f>
        <v>0</v>
      </c>
      <c r="F4" s="6">
        <f>SUM(F2:F3)</f>
        <v>0</v>
      </c>
      <c r="G4" s="6">
        <f>SUM(G2:G3)</f>
        <v>688.89</v>
      </c>
      <c r="H4" s="6">
        <f>SUM(H2:H3)</f>
        <v>0</v>
      </c>
      <c r="I4" s="6">
        <f>SUM(I2:I3)</f>
        <v>0</v>
      </c>
      <c r="J4" s="6">
        <f>SUM(J2:J3)</f>
        <v>780</v>
      </c>
      <c r="K4" s="6">
        <f>SUM(K2:K3)</f>
        <v>0</v>
      </c>
      <c r="L4" s="6">
        <f>SUM(L2:L3)</f>
        <v>1468.8899999999999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"/>
  <sheetViews>
    <sheetView workbookViewId="0">
      <selection activeCell="A4" sqref="A4:XFD9"/>
    </sheetView>
  </sheetViews>
  <sheetFormatPr defaultRowHeight="15" x14ac:dyDescent="0.25"/>
  <cols>
    <col min="1" max="1" width="15.7109375" bestFit="1" customWidth="1"/>
    <col min="2" max="2" width="21.42578125" bestFit="1" customWidth="1"/>
    <col min="3" max="3" width="15.85546875" bestFit="1" customWidth="1"/>
    <col min="4" max="4" width="13.140625" bestFit="1" customWidth="1"/>
    <col min="5" max="5" width="6.7109375" bestFit="1" customWidth="1"/>
    <col min="6" max="6" width="7.140625" bestFit="1" customWidth="1"/>
    <col min="7" max="7" width="13.85546875" bestFit="1" customWidth="1"/>
    <col min="8" max="8" width="7" bestFit="1" customWidth="1"/>
    <col min="9" max="9" width="12" bestFit="1" customWidth="1"/>
    <col min="10" max="10" width="8.28515625" bestFit="1" customWidth="1"/>
    <col min="11" max="11" width="10.5703125" bestFit="1" customWidth="1"/>
    <col min="12" max="12" width="9.5703125" bestFit="1" customWidth="1"/>
  </cols>
  <sheetData>
    <row r="1" spans="1:12" x14ac:dyDescent="0.25">
      <c r="A1" s="1" t="s">
        <v>11</v>
      </c>
      <c r="B1" s="1" t="s">
        <v>12</v>
      </c>
      <c r="C1" s="1" t="s">
        <v>1</v>
      </c>
      <c r="D1" s="12" t="s">
        <v>37</v>
      </c>
      <c r="E1" s="12" t="s">
        <v>18</v>
      </c>
      <c r="F1" s="12" t="s">
        <v>39</v>
      </c>
      <c r="G1" s="12" t="s">
        <v>40</v>
      </c>
      <c r="H1" s="12" t="s">
        <v>14</v>
      </c>
      <c r="I1" s="12" t="s">
        <v>38</v>
      </c>
      <c r="J1" s="12" t="s">
        <v>13</v>
      </c>
      <c r="K1" s="12" t="s">
        <v>36</v>
      </c>
      <c r="L1" s="12" t="s">
        <v>15</v>
      </c>
    </row>
    <row r="2" spans="1:12" x14ac:dyDescent="0.25">
      <c r="A2" s="9">
        <v>44677</v>
      </c>
      <c r="B2" t="s">
        <v>20</v>
      </c>
      <c r="C2" s="5">
        <v>1696</v>
      </c>
      <c r="D2" s="5">
        <v>1034.56</v>
      </c>
      <c r="E2" s="5"/>
      <c r="F2" s="5"/>
      <c r="G2" s="5">
        <v>678.08</v>
      </c>
      <c r="H2" s="5">
        <v>89.18</v>
      </c>
      <c r="I2" s="5">
        <v>67.8</v>
      </c>
      <c r="J2" s="5"/>
      <c r="K2" s="5"/>
      <c r="L2" s="5">
        <f>SUM(D2:K2)</f>
        <v>1869.62</v>
      </c>
    </row>
    <row r="3" spans="1:12" x14ac:dyDescent="0.25">
      <c r="A3" s="9"/>
      <c r="B3" t="s">
        <v>22</v>
      </c>
      <c r="C3" s="5"/>
      <c r="D3" s="5"/>
      <c r="E3" s="5"/>
      <c r="F3" s="5"/>
      <c r="G3" s="5"/>
      <c r="H3" s="5"/>
      <c r="I3" s="5"/>
      <c r="J3" s="5">
        <v>780</v>
      </c>
      <c r="K3" s="5">
        <v>336</v>
      </c>
      <c r="L3" s="5">
        <f>SUM(D3:K3)</f>
        <v>1116</v>
      </c>
    </row>
    <row r="4" spans="1:12" x14ac:dyDescent="0.25">
      <c r="A4" s="4" t="s">
        <v>15</v>
      </c>
      <c r="B4" s="4"/>
      <c r="C4" s="6">
        <f>SUM(C2:C3)</f>
        <v>1696</v>
      </c>
      <c r="D4" s="6">
        <f>SUM(D2:D3)</f>
        <v>1034.56</v>
      </c>
      <c r="E4" s="6">
        <f>SUM(E2:E3)</f>
        <v>0</v>
      </c>
      <c r="F4" s="6">
        <f>SUM(F2:F3)</f>
        <v>0</v>
      </c>
      <c r="G4" s="6">
        <f>SUM(G2:G3)</f>
        <v>678.08</v>
      </c>
      <c r="H4" s="6">
        <f>SUM(H2:H3)</f>
        <v>89.18</v>
      </c>
      <c r="I4" s="6">
        <f>SUM(I2:I3)</f>
        <v>67.8</v>
      </c>
      <c r="J4" s="6">
        <f>SUM(J2:J3)</f>
        <v>780</v>
      </c>
      <c r="K4" s="6">
        <f>SUM(K2:K3)</f>
        <v>336</v>
      </c>
      <c r="L4" s="6">
        <f>SUM(L2:L3)</f>
        <v>2985.62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"/>
  <sheetViews>
    <sheetView workbookViewId="0">
      <selection activeCell="A5" sqref="A5:XFD8"/>
    </sheetView>
  </sheetViews>
  <sheetFormatPr defaultRowHeight="15" x14ac:dyDescent="0.25"/>
  <cols>
    <col min="1" max="1" width="15.7109375" bestFit="1" customWidth="1"/>
    <col min="2" max="2" width="22.140625" bestFit="1" customWidth="1"/>
    <col min="3" max="3" width="15.85546875" bestFit="1" customWidth="1"/>
    <col min="4" max="4" width="13.140625" bestFit="1" customWidth="1"/>
    <col min="5" max="5" width="6.7109375" bestFit="1" customWidth="1"/>
    <col min="6" max="6" width="7.140625" bestFit="1" customWidth="1"/>
    <col min="7" max="7" width="13.85546875" bestFit="1" customWidth="1"/>
    <col min="8" max="8" width="6.42578125" bestFit="1" customWidth="1"/>
    <col min="9" max="9" width="12" bestFit="1" customWidth="1"/>
    <col min="10" max="10" width="8.28515625" bestFit="1" customWidth="1"/>
    <col min="11" max="11" width="10.5703125" bestFit="1" customWidth="1"/>
    <col min="12" max="12" width="9.5703125" bestFit="1" customWidth="1"/>
  </cols>
  <sheetData>
    <row r="1" spans="1:12" x14ac:dyDescent="0.25">
      <c r="A1" s="1" t="s">
        <v>11</v>
      </c>
      <c r="B1" s="1" t="s">
        <v>12</v>
      </c>
      <c r="C1" s="1" t="s">
        <v>1</v>
      </c>
      <c r="D1" s="12" t="s">
        <v>37</v>
      </c>
      <c r="E1" s="12" t="s">
        <v>18</v>
      </c>
      <c r="F1" s="12" t="s">
        <v>39</v>
      </c>
      <c r="G1" s="12" t="s">
        <v>40</v>
      </c>
      <c r="H1" s="12" t="s">
        <v>14</v>
      </c>
      <c r="I1" s="12" t="s">
        <v>38</v>
      </c>
      <c r="J1" s="12" t="s">
        <v>13</v>
      </c>
      <c r="K1" s="12" t="s">
        <v>36</v>
      </c>
      <c r="L1" s="12" t="s">
        <v>15</v>
      </c>
    </row>
    <row r="2" spans="1:12" x14ac:dyDescent="0.25">
      <c r="A2" s="9">
        <v>44748</v>
      </c>
      <c r="B2" t="s">
        <v>23</v>
      </c>
      <c r="C2" s="5">
        <v>100</v>
      </c>
      <c r="D2" s="5">
        <v>61</v>
      </c>
      <c r="E2" s="5"/>
      <c r="F2" s="5"/>
      <c r="G2" s="5"/>
      <c r="H2" s="5"/>
      <c r="I2" s="5"/>
      <c r="J2" s="5"/>
      <c r="K2" s="5"/>
      <c r="L2" s="5">
        <f>SUM(D2:K2)</f>
        <v>61</v>
      </c>
    </row>
    <row r="3" spans="1:12" x14ac:dyDescent="0.25">
      <c r="A3" s="9">
        <v>44742</v>
      </c>
      <c r="B3" t="s">
        <v>24</v>
      </c>
      <c r="C3" s="5">
        <v>144</v>
      </c>
      <c r="D3" s="5">
        <v>87.84</v>
      </c>
      <c r="E3" s="5"/>
      <c r="F3" s="5"/>
      <c r="G3" s="5"/>
      <c r="H3" s="5"/>
      <c r="I3" s="5"/>
      <c r="J3" s="5"/>
      <c r="K3" s="5"/>
      <c r="L3" s="5">
        <f>SUM(D3:K3)</f>
        <v>87.84</v>
      </c>
    </row>
    <row r="4" spans="1:12" x14ac:dyDescent="0.25">
      <c r="A4" s="9"/>
      <c r="B4" t="s">
        <v>22</v>
      </c>
      <c r="C4" s="5"/>
      <c r="D4" s="5"/>
      <c r="E4" s="5"/>
      <c r="F4" s="5"/>
      <c r="G4" s="5"/>
      <c r="H4" s="5"/>
      <c r="I4" s="5"/>
      <c r="J4" s="5">
        <v>780</v>
      </c>
      <c r="K4" s="5">
        <v>336</v>
      </c>
      <c r="L4" s="5">
        <f>SUM(D4:K4)</f>
        <v>1116</v>
      </c>
    </row>
    <row r="5" spans="1:12" x14ac:dyDescent="0.25">
      <c r="A5" s="4" t="s">
        <v>15</v>
      </c>
      <c r="B5" s="4"/>
      <c r="C5" s="6">
        <f>SUM(C2:C4)</f>
        <v>244</v>
      </c>
      <c r="D5" s="6">
        <f>SUM(D2:D4)</f>
        <v>148.84</v>
      </c>
      <c r="E5" s="6">
        <f>SUM(E2:E4)</f>
        <v>0</v>
      </c>
      <c r="F5" s="6">
        <f>SUM(F2:F4)</f>
        <v>0</v>
      </c>
      <c r="G5" s="6">
        <f>SUM(G2:G4)</f>
        <v>0</v>
      </c>
      <c r="H5" s="6">
        <f>SUM(H2:H4)</f>
        <v>0</v>
      </c>
      <c r="I5" s="6">
        <f>SUM(I2:I4)</f>
        <v>0</v>
      </c>
      <c r="J5" s="6">
        <f>SUM(J2:J4)</f>
        <v>780</v>
      </c>
      <c r="K5" s="6">
        <f>SUM(K2:K4)</f>
        <v>336</v>
      </c>
      <c r="L5" s="6">
        <f>SUM(L2:L4)</f>
        <v>1264.8399999999999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"/>
  <sheetViews>
    <sheetView workbookViewId="0">
      <selection activeCell="A4" sqref="A4:XFD10"/>
    </sheetView>
  </sheetViews>
  <sheetFormatPr defaultRowHeight="15" x14ac:dyDescent="0.25"/>
  <cols>
    <col min="1" max="1" width="15.7109375" bestFit="1" customWidth="1"/>
    <col min="2" max="2" width="21.42578125" bestFit="1" customWidth="1"/>
    <col min="3" max="3" width="15.85546875" bestFit="1" customWidth="1"/>
    <col min="4" max="4" width="13.140625" bestFit="1" customWidth="1"/>
    <col min="5" max="5" width="6.7109375" bestFit="1" customWidth="1"/>
    <col min="6" max="6" width="7.140625" bestFit="1" customWidth="1"/>
    <col min="7" max="7" width="13.85546875" bestFit="1" customWidth="1"/>
    <col min="8" max="8" width="7" bestFit="1" customWidth="1"/>
    <col min="9" max="9" width="12" bestFit="1" customWidth="1"/>
    <col min="10" max="10" width="8.28515625" bestFit="1" customWidth="1"/>
    <col min="11" max="11" width="10.5703125" bestFit="1" customWidth="1"/>
    <col min="12" max="12" width="9.5703125" bestFit="1" customWidth="1"/>
  </cols>
  <sheetData>
    <row r="1" spans="1:12" x14ac:dyDescent="0.25">
      <c r="A1" s="1" t="s">
        <v>11</v>
      </c>
      <c r="B1" s="1" t="s">
        <v>12</v>
      </c>
      <c r="C1" s="1" t="s">
        <v>1</v>
      </c>
      <c r="D1" s="12" t="s">
        <v>37</v>
      </c>
      <c r="E1" s="12" t="s">
        <v>18</v>
      </c>
      <c r="F1" s="12" t="s">
        <v>39</v>
      </c>
      <c r="G1" s="12" t="s">
        <v>40</v>
      </c>
      <c r="H1" s="12" t="s">
        <v>14</v>
      </c>
      <c r="I1" s="12" t="s">
        <v>38</v>
      </c>
      <c r="J1" s="12" t="s">
        <v>13</v>
      </c>
      <c r="K1" s="12" t="s">
        <v>36</v>
      </c>
      <c r="L1" s="12" t="s">
        <v>15</v>
      </c>
    </row>
    <row r="2" spans="1:12" x14ac:dyDescent="0.25">
      <c r="A2" s="9">
        <v>44685</v>
      </c>
      <c r="B2" t="s">
        <v>20</v>
      </c>
      <c r="C2" s="5">
        <v>1442</v>
      </c>
      <c r="D2" s="5">
        <v>879.62</v>
      </c>
      <c r="E2" s="5"/>
      <c r="F2" s="5"/>
      <c r="G2" s="5">
        <v>695.08</v>
      </c>
      <c r="H2" s="5">
        <v>77.180000000000007</v>
      </c>
      <c r="I2" s="5"/>
      <c r="J2" s="5"/>
      <c r="K2" s="5"/>
      <c r="L2" s="5">
        <f>SUM(D2:K2)</f>
        <v>1651.88</v>
      </c>
    </row>
    <row r="3" spans="1:12" x14ac:dyDescent="0.25">
      <c r="A3" s="9"/>
      <c r="B3" t="s">
        <v>21</v>
      </c>
      <c r="C3" s="5"/>
      <c r="D3" s="5"/>
      <c r="E3" s="5"/>
      <c r="F3" s="5"/>
      <c r="G3" s="5"/>
      <c r="H3" s="5"/>
      <c r="I3" s="5"/>
      <c r="J3" s="5">
        <v>780</v>
      </c>
      <c r="K3" s="5"/>
      <c r="L3" s="5">
        <f>SUM(D3:K3)</f>
        <v>780</v>
      </c>
    </row>
    <row r="4" spans="1:12" x14ac:dyDescent="0.25">
      <c r="A4" s="4" t="s">
        <v>15</v>
      </c>
      <c r="B4" s="4"/>
      <c r="C4" s="6">
        <f>SUM(C2:C3)</f>
        <v>1442</v>
      </c>
      <c r="D4" s="6">
        <f>SUM(D2:D3)</f>
        <v>879.62</v>
      </c>
      <c r="E4" s="6">
        <f>SUM(E2:E3)</f>
        <v>0</v>
      </c>
      <c r="F4" s="6">
        <f>SUM(F2:F3)</f>
        <v>0</v>
      </c>
      <c r="G4" s="6">
        <f>SUM(G2:G3)</f>
        <v>695.08</v>
      </c>
      <c r="H4" s="6">
        <f>SUM(H2:H3)</f>
        <v>77.180000000000007</v>
      </c>
      <c r="I4" s="6">
        <f>SUM(I2:I3)</f>
        <v>0</v>
      </c>
      <c r="J4" s="6">
        <f>SUM(J2:J3)</f>
        <v>780</v>
      </c>
      <c r="K4" s="6">
        <f>SUM(K2:K3)</f>
        <v>0</v>
      </c>
      <c r="L4" s="6">
        <f>SUM(L2:L3)</f>
        <v>2431.88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"/>
  <sheetViews>
    <sheetView workbookViewId="0">
      <selection activeCell="A4" sqref="A4:XFD10"/>
    </sheetView>
  </sheetViews>
  <sheetFormatPr defaultRowHeight="15" x14ac:dyDescent="0.25"/>
  <cols>
    <col min="1" max="1" width="15.7109375" bestFit="1" customWidth="1"/>
    <col min="2" max="2" width="21.42578125" bestFit="1" customWidth="1"/>
    <col min="3" max="3" width="15.85546875" bestFit="1" customWidth="1"/>
    <col min="4" max="4" width="13.140625" bestFit="1" customWidth="1"/>
    <col min="5" max="5" width="6.7109375" bestFit="1" customWidth="1"/>
    <col min="6" max="6" width="7.140625" bestFit="1" customWidth="1"/>
    <col min="7" max="7" width="13.85546875" bestFit="1" customWidth="1"/>
    <col min="8" max="8" width="7" bestFit="1" customWidth="1"/>
    <col min="9" max="9" width="12" bestFit="1" customWidth="1"/>
    <col min="10" max="10" width="8.28515625" bestFit="1" customWidth="1"/>
    <col min="11" max="11" width="10.5703125" bestFit="1" customWidth="1"/>
    <col min="12" max="12" width="9.5703125" bestFit="1" customWidth="1"/>
  </cols>
  <sheetData>
    <row r="1" spans="1:12" x14ac:dyDescent="0.25">
      <c r="A1" s="1" t="s">
        <v>11</v>
      </c>
      <c r="B1" s="1" t="s">
        <v>12</v>
      </c>
      <c r="C1" s="1" t="s">
        <v>1</v>
      </c>
      <c r="D1" s="12" t="s">
        <v>37</v>
      </c>
      <c r="E1" s="12" t="s">
        <v>18</v>
      </c>
      <c r="F1" s="12" t="s">
        <v>39</v>
      </c>
      <c r="G1" s="12" t="s">
        <v>40</v>
      </c>
      <c r="H1" s="12" t="s">
        <v>14</v>
      </c>
      <c r="I1" s="12" t="s">
        <v>38</v>
      </c>
      <c r="J1" s="12" t="s">
        <v>13</v>
      </c>
      <c r="K1" s="12" t="s">
        <v>36</v>
      </c>
      <c r="L1" s="12" t="s">
        <v>15</v>
      </c>
    </row>
    <row r="2" spans="1:12" x14ac:dyDescent="0.25">
      <c r="A2" s="9">
        <v>44685</v>
      </c>
      <c r="B2" t="s">
        <v>20</v>
      </c>
      <c r="C2" s="5">
        <v>1444</v>
      </c>
      <c r="D2" s="5">
        <v>880.84</v>
      </c>
      <c r="E2" s="5"/>
      <c r="F2" s="5"/>
      <c r="G2" s="5">
        <v>749.78</v>
      </c>
      <c r="H2" s="5">
        <v>37.340000000000003</v>
      </c>
      <c r="I2" s="5">
        <v>113</v>
      </c>
      <c r="J2" s="5"/>
      <c r="K2" s="5"/>
      <c r="L2" s="5">
        <f>SUM(D2:K2)</f>
        <v>1780.9599999999998</v>
      </c>
    </row>
    <row r="3" spans="1:12" x14ac:dyDescent="0.25">
      <c r="A3" s="9"/>
      <c r="B3" t="s">
        <v>21</v>
      </c>
      <c r="C3" s="5"/>
      <c r="D3" s="5"/>
      <c r="E3" s="5"/>
      <c r="F3" s="5"/>
      <c r="G3" s="5"/>
      <c r="H3" s="5"/>
      <c r="I3" s="5"/>
      <c r="J3" s="5">
        <v>780</v>
      </c>
      <c r="K3" s="5"/>
      <c r="L3" s="5">
        <f>SUM(D3:K3)</f>
        <v>780</v>
      </c>
    </row>
    <row r="4" spans="1:12" x14ac:dyDescent="0.25">
      <c r="A4" s="4" t="s">
        <v>15</v>
      </c>
      <c r="B4" s="4"/>
      <c r="C4" s="6">
        <f>SUM(C2:C3)</f>
        <v>1444</v>
      </c>
      <c r="D4" s="6">
        <f>SUM(D2:D3)</f>
        <v>880.84</v>
      </c>
      <c r="E4" s="6">
        <f>SUM(E2:E3)</f>
        <v>0</v>
      </c>
      <c r="F4" s="6">
        <f>SUM(F2:F3)</f>
        <v>0</v>
      </c>
      <c r="G4" s="6">
        <f>SUM(G2:G3)</f>
        <v>749.78</v>
      </c>
      <c r="H4" s="6">
        <f>SUM(H2:H3)</f>
        <v>37.340000000000003</v>
      </c>
      <c r="I4" s="6">
        <f>SUM(I2:I3)</f>
        <v>113</v>
      </c>
      <c r="J4" s="6">
        <f>SUM(J2:J3)</f>
        <v>780</v>
      </c>
      <c r="K4" s="6">
        <f>SUM(K2:K3)</f>
        <v>0</v>
      </c>
      <c r="L4" s="6">
        <f>SUM(L2:L3)</f>
        <v>2560.96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"/>
  <sheetViews>
    <sheetView workbookViewId="0">
      <selection activeCell="K50" sqref="K50:L50"/>
    </sheetView>
  </sheetViews>
  <sheetFormatPr defaultRowHeight="15" x14ac:dyDescent="0.25"/>
  <cols>
    <col min="1" max="1" width="15.7109375" bestFit="1" customWidth="1"/>
    <col min="2" max="2" width="21.85546875" bestFit="1" customWidth="1"/>
    <col min="3" max="3" width="15.85546875" bestFit="1" customWidth="1"/>
    <col min="4" max="4" width="13.140625" bestFit="1" customWidth="1"/>
    <col min="5" max="5" width="6.7109375" bestFit="1" customWidth="1"/>
    <col min="6" max="6" width="7.140625" bestFit="1" customWidth="1"/>
    <col min="7" max="7" width="13.85546875" bestFit="1" customWidth="1"/>
    <col min="8" max="8" width="6.42578125" bestFit="1" customWidth="1"/>
    <col min="9" max="9" width="12" bestFit="1" customWidth="1"/>
    <col min="10" max="10" width="8.28515625" bestFit="1" customWidth="1"/>
    <col min="11" max="11" width="10.5703125" bestFit="1" customWidth="1"/>
    <col min="12" max="12" width="9.5703125" bestFit="1" customWidth="1"/>
  </cols>
  <sheetData>
    <row r="1" spans="1:12" x14ac:dyDescent="0.25">
      <c r="A1" s="1" t="s">
        <v>11</v>
      </c>
      <c r="B1" s="1" t="s">
        <v>12</v>
      </c>
      <c r="C1" s="1" t="s">
        <v>1</v>
      </c>
      <c r="D1" s="12" t="s">
        <v>37</v>
      </c>
      <c r="E1" s="12" t="s">
        <v>18</v>
      </c>
      <c r="F1" s="12" t="s">
        <v>39</v>
      </c>
      <c r="G1" s="12" t="s">
        <v>40</v>
      </c>
      <c r="H1" s="12" t="s">
        <v>14</v>
      </c>
      <c r="I1" s="12" t="s">
        <v>38</v>
      </c>
      <c r="J1" s="12" t="s">
        <v>13</v>
      </c>
      <c r="K1" s="12" t="s">
        <v>36</v>
      </c>
      <c r="L1" s="12" t="s">
        <v>15</v>
      </c>
    </row>
    <row r="2" spans="1:12" x14ac:dyDescent="0.25">
      <c r="A2" s="9">
        <v>44715</v>
      </c>
      <c r="B2" t="s">
        <v>25</v>
      </c>
      <c r="C2" s="5">
        <v>460</v>
      </c>
      <c r="D2" s="5">
        <v>330.6</v>
      </c>
      <c r="E2" s="5"/>
      <c r="F2" s="5"/>
      <c r="G2" s="5"/>
      <c r="H2" s="5"/>
      <c r="I2" s="5"/>
      <c r="J2" s="5"/>
      <c r="K2" s="5"/>
      <c r="L2" s="7">
        <f>SUM(D2:K2)</f>
        <v>330.6</v>
      </c>
    </row>
    <row r="3" spans="1:12" x14ac:dyDescent="0.25">
      <c r="A3" s="9">
        <v>44657</v>
      </c>
      <c r="B3" t="s">
        <v>26</v>
      </c>
      <c r="C3" s="5">
        <v>460</v>
      </c>
      <c r="D3" s="5">
        <v>280</v>
      </c>
      <c r="E3" s="5"/>
      <c r="F3" s="5"/>
      <c r="G3" s="5"/>
      <c r="H3" s="5"/>
      <c r="I3" s="5"/>
      <c r="J3" s="5"/>
      <c r="K3" s="5"/>
      <c r="L3" s="7">
        <f>SUM(D3:K3)</f>
        <v>280</v>
      </c>
    </row>
    <row r="4" spans="1:12" x14ac:dyDescent="0.25">
      <c r="A4" s="9"/>
      <c r="B4" t="s">
        <v>21</v>
      </c>
      <c r="C4" s="5"/>
      <c r="D4" s="5"/>
      <c r="E4" s="5"/>
      <c r="F4" s="5"/>
      <c r="G4" s="5"/>
      <c r="H4" s="5"/>
      <c r="I4" s="5"/>
      <c r="J4" s="5">
        <v>780</v>
      </c>
      <c r="K4" s="5"/>
      <c r="L4" s="7">
        <f>SUM(D4:K4)</f>
        <v>780</v>
      </c>
    </row>
    <row r="5" spans="1:12" x14ac:dyDescent="0.25">
      <c r="A5" s="4" t="s">
        <v>15</v>
      </c>
      <c r="B5" s="4"/>
      <c r="C5" s="6">
        <f>SUM(C2:C4)</f>
        <v>920</v>
      </c>
      <c r="D5" s="6">
        <f>SUM(D2:D4)</f>
        <v>610.6</v>
      </c>
      <c r="E5" s="6">
        <f>SUM(E2:E4)</f>
        <v>0</v>
      </c>
      <c r="F5" s="6">
        <f>SUM(F2:F4)</f>
        <v>0</v>
      </c>
      <c r="G5" s="6">
        <f>SUM(G2:G4)</f>
        <v>0</v>
      </c>
      <c r="H5" s="6">
        <f>SUM(H2:H4)</f>
        <v>0</v>
      </c>
      <c r="I5" s="6">
        <f>SUM(I2:I4)</f>
        <v>0</v>
      </c>
      <c r="J5" s="6">
        <f>SUM(J2:J4)</f>
        <v>780</v>
      </c>
      <c r="K5" s="6">
        <f>SUM(K2:K4)</f>
        <v>0</v>
      </c>
      <c r="L5" s="6">
        <f>SUM(L2:L4)</f>
        <v>1390.6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"/>
  <sheetViews>
    <sheetView workbookViewId="0">
      <selection activeCell="A6" sqref="A6:XFD10"/>
    </sheetView>
  </sheetViews>
  <sheetFormatPr defaultRowHeight="15" x14ac:dyDescent="0.25"/>
  <cols>
    <col min="1" max="1" width="15.7109375" bestFit="1" customWidth="1"/>
    <col min="2" max="2" width="21.42578125" bestFit="1" customWidth="1"/>
    <col min="3" max="3" width="15.85546875" bestFit="1" customWidth="1"/>
    <col min="4" max="4" width="13.140625" bestFit="1" customWidth="1"/>
    <col min="5" max="5" width="6.7109375" bestFit="1" customWidth="1"/>
    <col min="6" max="6" width="8" bestFit="1" customWidth="1"/>
    <col min="7" max="7" width="13.85546875" bestFit="1" customWidth="1"/>
    <col min="8" max="8" width="7" bestFit="1" customWidth="1"/>
    <col min="9" max="9" width="12" bestFit="1" customWidth="1"/>
    <col min="10" max="10" width="8.28515625" bestFit="1" customWidth="1"/>
    <col min="11" max="11" width="10.5703125" bestFit="1" customWidth="1"/>
    <col min="12" max="12" width="9.5703125" bestFit="1" customWidth="1"/>
  </cols>
  <sheetData>
    <row r="1" spans="1:12" x14ac:dyDescent="0.25">
      <c r="A1" s="1" t="s">
        <v>11</v>
      </c>
      <c r="B1" s="1" t="s">
        <v>12</v>
      </c>
      <c r="C1" s="1" t="s">
        <v>1</v>
      </c>
      <c r="D1" s="12" t="s">
        <v>37</v>
      </c>
      <c r="E1" s="12" t="s">
        <v>18</v>
      </c>
      <c r="F1" s="12" t="s">
        <v>39</v>
      </c>
      <c r="G1" s="12" t="s">
        <v>40</v>
      </c>
      <c r="H1" s="12" t="s">
        <v>14</v>
      </c>
      <c r="I1" s="12" t="s">
        <v>38</v>
      </c>
      <c r="J1" s="12" t="s">
        <v>13</v>
      </c>
      <c r="K1" s="12" t="s">
        <v>36</v>
      </c>
      <c r="L1" s="12" t="s">
        <v>15</v>
      </c>
    </row>
    <row r="2" spans="1:12" x14ac:dyDescent="0.25">
      <c r="A2" s="9">
        <v>44755</v>
      </c>
      <c r="B2" t="s">
        <v>27</v>
      </c>
      <c r="C2" s="5">
        <v>212</v>
      </c>
      <c r="D2" s="5">
        <v>129.32</v>
      </c>
      <c r="E2" s="5"/>
      <c r="F2" s="5"/>
      <c r="G2" s="5"/>
      <c r="H2" s="5">
        <v>74.3</v>
      </c>
      <c r="I2" s="5">
        <v>112.44</v>
      </c>
      <c r="J2" s="5"/>
      <c r="K2" s="5"/>
      <c r="L2" s="5">
        <f>SUM(D2:K2)</f>
        <v>316.06</v>
      </c>
    </row>
    <row r="3" spans="1:12" x14ac:dyDescent="0.25">
      <c r="A3" s="9">
        <v>44700</v>
      </c>
      <c r="B3" t="s">
        <v>20</v>
      </c>
      <c r="C3" s="5">
        <v>1460</v>
      </c>
      <c r="D3" s="5">
        <v>890.6</v>
      </c>
      <c r="E3" s="5"/>
      <c r="F3" s="5"/>
      <c r="G3" s="5">
        <v>1018.89</v>
      </c>
      <c r="H3" s="5">
        <v>18.36</v>
      </c>
      <c r="I3" s="5"/>
      <c r="J3" s="5"/>
      <c r="K3" s="5"/>
      <c r="L3" s="5">
        <f>SUM(D3:K3)</f>
        <v>1927.85</v>
      </c>
    </row>
    <row r="4" spans="1:12" x14ac:dyDescent="0.25">
      <c r="A4" s="9">
        <v>44608</v>
      </c>
      <c r="B4" t="s">
        <v>28</v>
      </c>
      <c r="C4" s="5"/>
      <c r="D4" s="5"/>
      <c r="E4" s="5"/>
      <c r="F4" s="5">
        <v>346.06</v>
      </c>
      <c r="G4" s="5"/>
      <c r="H4" s="5"/>
      <c r="I4" s="5"/>
      <c r="J4" s="5"/>
      <c r="K4" s="5"/>
      <c r="L4" s="5">
        <f>SUM(D4:K4)</f>
        <v>346.06</v>
      </c>
    </row>
    <row r="5" spans="1:12" x14ac:dyDescent="0.25">
      <c r="A5" s="9"/>
      <c r="B5" t="s">
        <v>22</v>
      </c>
      <c r="C5" s="5"/>
      <c r="D5" s="5"/>
      <c r="E5" s="5"/>
      <c r="F5" s="5"/>
      <c r="G5" s="5"/>
      <c r="H5" s="5"/>
      <c r="I5" s="5"/>
      <c r="J5" s="5">
        <v>780</v>
      </c>
      <c r="K5" s="5">
        <v>336</v>
      </c>
      <c r="L5" s="5">
        <f>SUM(D5:K5)</f>
        <v>1116</v>
      </c>
    </row>
    <row r="6" spans="1:12" x14ac:dyDescent="0.25">
      <c r="A6" s="4" t="s">
        <v>15</v>
      </c>
      <c r="B6" s="4"/>
      <c r="C6" s="6">
        <f>SUM(C2:C5)</f>
        <v>1672</v>
      </c>
      <c r="D6" s="6">
        <f>SUM(D2:D5)</f>
        <v>1019.9200000000001</v>
      </c>
      <c r="E6" s="6">
        <f>SUM(E2:E5)</f>
        <v>0</v>
      </c>
      <c r="F6" s="6">
        <f>SUM(F2:F5)</f>
        <v>346.06</v>
      </c>
      <c r="G6" s="6">
        <f>SUM(G2:G5)</f>
        <v>1018.89</v>
      </c>
      <c r="H6" s="6">
        <f>SUM(H2:H5)</f>
        <v>92.66</v>
      </c>
      <c r="I6" s="6">
        <f>SUM(I2:I5)</f>
        <v>112.44</v>
      </c>
      <c r="J6" s="6">
        <f>SUM(J2:J5)</f>
        <v>780</v>
      </c>
      <c r="K6" s="6">
        <f>SUM(K2:K5)</f>
        <v>336</v>
      </c>
      <c r="L6" s="6">
        <f>SUM(L2:L5)</f>
        <v>3705.97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9"/>
  <sheetViews>
    <sheetView workbookViewId="0">
      <selection activeCell="A9" sqref="A9:XFD12"/>
    </sheetView>
  </sheetViews>
  <sheetFormatPr defaultRowHeight="15" x14ac:dyDescent="0.25"/>
  <cols>
    <col min="1" max="1" width="15.7109375" bestFit="1" customWidth="1"/>
    <col min="2" max="2" width="33.5703125" bestFit="1" customWidth="1"/>
    <col min="3" max="3" width="15.85546875" bestFit="1" customWidth="1"/>
    <col min="4" max="4" width="13.140625" bestFit="1" customWidth="1"/>
    <col min="5" max="5" width="6.7109375" bestFit="1" customWidth="1"/>
    <col min="6" max="6" width="7.140625" bestFit="1" customWidth="1"/>
    <col min="7" max="7" width="13.85546875" bestFit="1" customWidth="1"/>
    <col min="8" max="8" width="8" bestFit="1" customWidth="1"/>
    <col min="9" max="9" width="12" bestFit="1" customWidth="1"/>
    <col min="10" max="10" width="8.28515625" bestFit="1" customWidth="1"/>
    <col min="11" max="11" width="10.5703125" bestFit="1" customWidth="1"/>
    <col min="12" max="12" width="9.5703125" bestFit="1" customWidth="1"/>
  </cols>
  <sheetData>
    <row r="1" spans="1:12" x14ac:dyDescent="0.25">
      <c r="A1" s="1" t="s">
        <v>11</v>
      </c>
      <c r="B1" s="1" t="s">
        <v>12</v>
      </c>
      <c r="C1" s="1" t="s">
        <v>1</v>
      </c>
      <c r="D1" s="12" t="s">
        <v>37</v>
      </c>
      <c r="E1" s="12" t="s">
        <v>18</v>
      </c>
      <c r="F1" s="12" t="s">
        <v>39</v>
      </c>
      <c r="G1" s="12" t="s">
        <v>40</v>
      </c>
      <c r="H1" s="12" t="s">
        <v>14</v>
      </c>
      <c r="I1" s="12" t="s">
        <v>38</v>
      </c>
      <c r="J1" s="12" t="s">
        <v>13</v>
      </c>
      <c r="K1" s="12" t="s">
        <v>36</v>
      </c>
      <c r="L1" s="12" t="s">
        <v>15</v>
      </c>
    </row>
    <row r="2" spans="1:12" x14ac:dyDescent="0.25">
      <c r="A2" s="9">
        <v>44748</v>
      </c>
      <c r="B2" t="s">
        <v>29</v>
      </c>
      <c r="C2" s="5">
        <v>92</v>
      </c>
      <c r="D2" s="5">
        <v>56.12</v>
      </c>
      <c r="E2" s="5"/>
      <c r="F2" s="5"/>
      <c r="G2" s="5"/>
      <c r="H2" s="5"/>
      <c r="I2" s="5"/>
      <c r="J2" s="5"/>
      <c r="K2" s="5"/>
      <c r="L2" s="5">
        <f>SUM(D2:K2)</f>
        <v>56.12</v>
      </c>
    </row>
    <row r="3" spans="1:12" x14ac:dyDescent="0.25">
      <c r="A3" s="9">
        <v>44742</v>
      </c>
      <c r="B3" t="s">
        <v>31</v>
      </c>
      <c r="C3" s="5">
        <f>280*2</f>
        <v>560</v>
      </c>
      <c r="D3" s="5">
        <f>170.8*2</f>
        <v>341.6</v>
      </c>
      <c r="E3" s="5"/>
      <c r="F3" s="5"/>
      <c r="G3" s="5"/>
      <c r="H3" s="5">
        <v>45</v>
      </c>
      <c r="I3" s="5"/>
      <c r="J3" s="5"/>
      <c r="K3" s="5"/>
      <c r="L3" s="5">
        <f>SUM(D3:K3)</f>
        <v>386.6</v>
      </c>
    </row>
    <row r="4" spans="1:12" x14ac:dyDescent="0.25">
      <c r="A4" s="9">
        <v>44715</v>
      </c>
      <c r="B4" t="s">
        <v>25</v>
      </c>
      <c r="C4" s="5">
        <v>280</v>
      </c>
      <c r="D4" s="5">
        <v>170.8</v>
      </c>
      <c r="E4" s="5"/>
      <c r="F4" s="5"/>
      <c r="G4" s="5"/>
      <c r="H4" s="5"/>
      <c r="I4" s="5"/>
      <c r="J4" s="5"/>
      <c r="K4" s="5"/>
      <c r="L4" s="5">
        <f>SUM(D4:K4)</f>
        <v>170.8</v>
      </c>
    </row>
    <row r="5" spans="1:12" x14ac:dyDescent="0.25">
      <c r="A5" s="9">
        <v>44685</v>
      </c>
      <c r="B5" t="s">
        <v>32</v>
      </c>
      <c r="C5" s="5">
        <v>280</v>
      </c>
      <c r="D5" s="5">
        <v>170.8</v>
      </c>
      <c r="E5" s="5"/>
      <c r="F5" s="5"/>
      <c r="G5" s="5"/>
      <c r="H5" s="5">
        <v>18.649999999999999</v>
      </c>
      <c r="I5" s="5"/>
      <c r="J5" s="5"/>
      <c r="K5" s="5"/>
      <c r="L5" s="5">
        <f>SUM(D5:K5)</f>
        <v>189.45000000000002</v>
      </c>
    </row>
    <row r="6" spans="1:12" x14ac:dyDescent="0.25">
      <c r="A6" s="9">
        <v>44692</v>
      </c>
      <c r="B6" t="s">
        <v>20</v>
      </c>
      <c r="C6" s="5">
        <v>1200</v>
      </c>
      <c r="D6" s="5">
        <v>732</v>
      </c>
      <c r="E6" s="5"/>
      <c r="F6" s="5"/>
      <c r="G6" s="5">
        <v>356.57</v>
      </c>
      <c r="H6" s="5">
        <v>70.5</v>
      </c>
      <c r="I6" s="5">
        <v>101.2</v>
      </c>
      <c r="J6" s="5"/>
      <c r="K6" s="5"/>
      <c r="L6" s="5">
        <f>SUM(D6:K6)</f>
        <v>1260.27</v>
      </c>
    </row>
    <row r="7" spans="1:12" x14ac:dyDescent="0.25">
      <c r="A7" s="9">
        <v>44678</v>
      </c>
      <c r="B7" t="s">
        <v>30</v>
      </c>
      <c r="C7" s="5">
        <v>92</v>
      </c>
      <c r="D7" s="5">
        <v>56.12</v>
      </c>
      <c r="E7" s="5"/>
      <c r="F7" s="5"/>
      <c r="G7" s="5"/>
      <c r="H7" s="5"/>
      <c r="I7" s="5"/>
      <c r="J7" s="5"/>
      <c r="K7" s="5"/>
      <c r="L7" s="5">
        <f>SUM(D7:K7)</f>
        <v>56.12</v>
      </c>
    </row>
    <row r="8" spans="1:12" x14ac:dyDescent="0.25">
      <c r="A8" s="9"/>
      <c r="B8" t="s">
        <v>21</v>
      </c>
      <c r="C8" s="5"/>
      <c r="D8" s="5"/>
      <c r="E8" s="5"/>
      <c r="F8" s="5"/>
      <c r="G8" s="5"/>
      <c r="H8" s="5"/>
      <c r="I8" s="5"/>
      <c r="J8" s="5">
        <v>780</v>
      </c>
      <c r="K8" s="5"/>
      <c r="L8" s="5">
        <f>SUM(D8:K8)</f>
        <v>780</v>
      </c>
    </row>
    <row r="9" spans="1:12" x14ac:dyDescent="0.25">
      <c r="A9" s="4" t="s">
        <v>15</v>
      </c>
      <c r="B9" s="4"/>
      <c r="C9" s="6">
        <f>SUM(C2:C8)</f>
        <v>2504</v>
      </c>
      <c r="D9" s="6">
        <f>SUM(D2:D8)</f>
        <v>1527.4399999999998</v>
      </c>
      <c r="E9" s="6">
        <f>SUM(E2:E8)</f>
        <v>0</v>
      </c>
      <c r="F9" s="6">
        <f>SUM(F2:F8)</f>
        <v>0</v>
      </c>
      <c r="G9" s="6">
        <f>SUM(G2:G8)</f>
        <v>356.57</v>
      </c>
      <c r="H9" s="6">
        <f>SUM(H2:H8)</f>
        <v>134.15</v>
      </c>
      <c r="I9" s="6">
        <f>SUM(I2:I8)</f>
        <v>101.2</v>
      </c>
      <c r="J9" s="6">
        <f>SUM(J2:J8)</f>
        <v>780</v>
      </c>
      <c r="K9" s="6">
        <f>SUM(K2:K8)</f>
        <v>0</v>
      </c>
      <c r="L9" s="6">
        <f>SUM(L2:L8)</f>
        <v>2899.3599999999997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Colleen Landers</vt:lpstr>
      <vt:lpstr>Denis Lincez</vt:lpstr>
      <vt:lpstr>Elizabeth King</vt:lpstr>
      <vt:lpstr>Fred Salvador</vt:lpstr>
      <vt:lpstr>Glenn Sheculski</vt:lpstr>
      <vt:lpstr>Martin Drainville</vt:lpstr>
      <vt:lpstr>Ron Macinnis</vt:lpstr>
      <vt:lpstr>Stanley Skalecki</vt:lpstr>
      <vt:lpstr>Steve Malciw</vt:lpstr>
    </vt:vector>
  </TitlesOfParts>
  <Company>NCDSB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ctrudel</dc:creator>
  <cp:lastModifiedBy>Jecarriere</cp:lastModifiedBy>
  <cp:lastPrinted>2020-03-09T19:50:25Z</cp:lastPrinted>
  <dcterms:created xsi:type="dcterms:W3CDTF">2019-12-04T19:46:01Z</dcterms:created>
  <dcterms:modified xsi:type="dcterms:W3CDTF">2022-10-24T17:42:11Z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